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Смета"/>
  </sheets>
  <definedNames/>
  <calcPr/>
</workbook>
</file>

<file path=xl/sharedStrings.xml><?xml version="1.0" encoding="utf-8"?>
<sst xmlns="http://schemas.openxmlformats.org/spreadsheetml/2006/main">
  <si>
    <t>Смета на разработку: telegram-бот и mini app (MVP отмечен единицами)</t>
  </si>
  <si>
    <t>Шаблон сметы с формулами. Меняйте ставки, часы и колонку «Включить» (1 — да, 0 — нет). Часы — рыночные ориентиры. Источник: levitsky-c.ru/instrumenty/stoimost-razrabotki-telegram-bota</t>
  </si>
  <si>
    <t>Ставка от, ₽/ч</t>
  </si>
  <si>
    <t>Ставка до, ₽/ч</t>
  </si>
  <si>
    <t>Менеджмент проекта</t>
  </si>
  <si>
    <t>Резерв на риски (к верхней границе)</t>
  </si>
  <si>
    <t>Людей в команде</t>
  </si>
  <si>
    <t>Продуктивных часов в неделю на человека</t>
  </si>
  <si>
    <t>Модуль</t>
  </si>
  <si>
    <t>Группа</t>
  </si>
  <si>
    <t>Включить</t>
  </si>
  <si>
    <t>Часы от</t>
  </si>
  <si>
    <t>Часы до</t>
  </si>
  <si>
    <t>Стоимость от, ₽</t>
  </si>
  <si>
    <t>Стоимость до, ₽</t>
  </si>
  <si>
    <t>Сценарии и структура диалогов</t>
  </si>
  <si>
    <t>Основа</t>
  </si>
  <si>
    <t>Тексты, кнопки, оформление</t>
  </si>
  <si>
    <t>Бэкенд бота и база данных</t>
  </si>
  <si>
    <t>Админка: заявки, пользователи, контент</t>
  </si>
  <si>
    <t>Каталог, запись или приём заявок</t>
  </si>
  <si>
    <t>Отраслевые модули</t>
  </si>
  <si>
    <t>Передача заявок в CRM</t>
  </si>
  <si>
    <t>Mini App: веб-интерфейс внутри Telegram</t>
  </si>
  <si>
    <t>Авторизация по Telegram в Mini App</t>
  </si>
  <si>
    <t>Приём оплаты</t>
  </si>
  <si>
    <t>Рассылки с сегментацией</t>
  </si>
  <si>
    <t>Дополнительно</t>
  </si>
  <si>
    <t>ИИ-ответы на вопросы по базе знаний</t>
  </si>
  <si>
    <t>Вторая платформа: бот в MAX или VK</t>
  </si>
  <si>
    <t>Аналитика воронки бота</t>
  </si>
  <si>
    <t>Тестирование</t>
  </si>
  <si>
    <t>Сервер, мониторинг, резервные копии</t>
  </si>
  <si>
    <t>Разработка</t>
  </si>
  <si>
    <t>Резерв на риски</t>
  </si>
  <si>
    <t>ИТОГО</t>
  </si>
  <si>
    <t>Срок, недель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</si>
</sst>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0.0%"/>
    <numFmt numFmtId="102" formatCode="0"/>
  </numFmts>
  <fonts count="4">
    <font>
      <name val="Arial"/>
      <sz val="11"/>
      <family val="2"/>
      <color theme="1"/>
    </font>
    <font>
      <name val="Arial"/>
      <sz val="14"/>
      <family val="2"/>
      <b/>
      <color theme="1"/>
    </font>
    <font>
      <name val="Arial"/>
      <sz val="11"/>
      <family val="2"/>
      <color rgb="FF6B7280"/>
    </font>
    <font>
      <name val="Arial"/>
      <sz val="11"/>
      <family val="2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1">
    <border>
      <left/>
      <right/>
      <top/>
      <bottom/>
      <diagonal/>
    </border>
  </borders>
  <cellXfs count="9">
    <xf fontId="0" applyFont="1"/>
    <xf fontId="1" applyFont="1"/>
    <xf fontId="2" applyFont="1" applyAlignment="1">
      <alignment wrapText="1"/>
    </xf>
    <xf numFmtId="100" applyNumberFormat="1" fontId="0" applyFont="1"/>
    <xf numFmtId="101" applyNumberFormat="1" fontId="0" applyFont="1"/>
    <xf numFmtId="102" applyNumberFormat="1" fontId="0" applyFont="1"/>
    <xf fontId="3" applyFont="1" fillId="2" applyFill="1" applyAlignment="1">
      <alignment wrapText="1"/>
    </xf>
    <xf fontId="0" applyFont="1" applyAlignment="1">
      <alignment wrapText="1"/>
    </xf>
    <xf fontId="3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56" customWidth="1"/>
    <col min="2" max="2" width="18" customWidth="1"/>
    <col min="3" max="3" width="10" customWidth="1"/>
    <col min="4" max="4" width="11" customWidth="1"/>
    <col min="5" max="5" width="11" customWidth="1"/>
    <col min="6" max="6" width="16" customWidth="1"/>
    <col min="7" max="7" width="16" customWidth="1"/>
  </cols>
  <sheetData>
    <row r="1">
      <c r="A1" s="1" t="s">
        <v>0</v>
      </c>
    </row>
    <row r="2">
      <c r="A2" s="2" t="s">
        <v>1</v>
      </c>
    </row>
    <row r="3">
      <c r="A3" s="0" t="s">
        <v>2</v>
      </c>
      <c r="B3" s="3">
        <v>2200</v>
      </c>
    </row>
    <row r="4">
      <c r="A4" s="0" t="s">
        <v>3</v>
      </c>
      <c r="B4" s="3">
        <v>4000</v>
      </c>
    </row>
    <row r="5">
      <c r="A5" s="0" t="s">
        <v>4</v>
      </c>
      <c r="B5" s="4">
        <v>0.12</v>
      </c>
    </row>
    <row r="6">
      <c r="A6" s="0" t="s">
        <v>5</v>
      </c>
      <c r="B6" s="4">
        <v>0.2</v>
      </c>
    </row>
    <row r="7">
      <c r="A7" s="0" t="s">
        <v>6</v>
      </c>
      <c r="B7" s="5">
        <v>4</v>
      </c>
    </row>
    <row r="8">
      <c r="A8" s="0" t="s">
        <v>7</v>
      </c>
      <c r="B8" s="5">
        <v>30</v>
      </c>
    </row>
    <row r="9">
      <c r="A9" s="6" t="s">
        <v>8</v>
      </c>
      <c r="B9" s="6" t="s">
        <v>9</v>
      </c>
      <c r="C9" s="6" t="s">
        <v>10</v>
      </c>
      <c r="D9" s="6" t="s">
        <v>11</v>
      </c>
      <c r="E9" s="6" t="s">
        <v>12</v>
      </c>
      <c r="F9" s="6" t="s">
        <v>13</v>
      </c>
      <c r="G9" s="6" t="s">
        <v>14</v>
      </c>
    </row>
    <row r="10">
      <c r="A10" s="7" t="s">
        <v>15</v>
      </c>
      <c r="B10" s="0" t="s">
        <v>16</v>
      </c>
      <c r="C10" s="5">
        <v>1</v>
      </c>
      <c r="D10" s="5">
        <v>16</v>
      </c>
      <c r="E10" s="5">
        <v>40</v>
      </c>
      <c r="F10" s="3">
        <f>=C10*D10*$B$3</f>
      </c>
      <c r="G10" s="3">
        <f>=C10*E10*$B$4</f>
      </c>
    </row>
    <row r="11">
      <c r="A11" s="7" t="s">
        <v>17</v>
      </c>
      <c r="B11" s="0" t="s">
        <v>16</v>
      </c>
      <c r="C11" s="5">
        <v>1</v>
      </c>
      <c r="D11" s="5">
        <v>16</v>
      </c>
      <c r="E11" s="5">
        <v>50</v>
      </c>
      <c r="F11" s="3">
        <f>=C11*D11*$B$3</f>
      </c>
      <c r="G11" s="3">
        <f>=C11*E11*$B$4</f>
      </c>
    </row>
    <row r="12">
      <c r="A12" s="7" t="s">
        <v>18</v>
      </c>
      <c r="B12" s="0" t="s">
        <v>16</v>
      </c>
      <c r="C12" s="5">
        <v>1</v>
      </c>
      <c r="D12" s="5">
        <v>40</v>
      </c>
      <c r="E12" s="5">
        <v>120</v>
      </c>
      <c r="F12" s="3">
        <f>=C12*D12*$B$3</f>
      </c>
      <c r="G12" s="3">
        <f>=C12*E12*$B$4</f>
      </c>
    </row>
    <row r="13">
      <c r="A13" s="7" t="s">
        <v>19</v>
      </c>
      <c r="B13" s="0" t="s">
        <v>16</v>
      </c>
      <c r="C13" s="5">
        <v>1</v>
      </c>
      <c r="D13" s="5">
        <v>30</v>
      </c>
      <c r="E13" s="5">
        <v>100</v>
      </c>
      <c r="F13" s="3">
        <f>=C13*D13*$B$3</f>
      </c>
      <c r="G13" s="3">
        <f>=C13*E13*$B$4</f>
      </c>
    </row>
    <row r="14">
      <c r="A14" s="7" t="s">
        <v>20</v>
      </c>
      <c r="B14" s="0" t="s">
        <v>21</v>
      </c>
      <c r="C14" s="5">
        <v>1</v>
      </c>
      <c r="D14" s="5">
        <v>40</v>
      </c>
      <c r="E14" s="5">
        <v>120</v>
      </c>
      <c r="F14" s="3">
        <f>=C14*D14*$B$3</f>
      </c>
      <c r="G14" s="3">
        <f>=C14*E14*$B$4</f>
      </c>
    </row>
    <row r="15">
      <c r="A15" s="7" t="s">
        <v>22</v>
      </c>
      <c r="B15" s="0" t="s">
        <v>21</v>
      </c>
      <c r="C15" s="5">
        <v>1</v>
      </c>
      <c r="D15" s="5">
        <v>30</v>
      </c>
      <c r="E15" s="5">
        <v>100</v>
      </c>
      <c r="F15" s="3">
        <f>=C15*D15*$B$3</f>
      </c>
      <c r="G15" s="3">
        <f>=C15*E15*$B$4</f>
      </c>
    </row>
    <row r="16">
      <c r="A16" s="7" t="s">
        <v>23</v>
      </c>
      <c r="B16" s="0" t="s">
        <v>21</v>
      </c>
      <c r="C16" s="5">
        <v>0</v>
      </c>
      <c r="D16" s="5">
        <v>80</v>
      </c>
      <c r="E16" s="5">
        <v>240</v>
      </c>
      <c r="F16" s="3">
        <f>=C16*D16*$B$3</f>
      </c>
      <c r="G16" s="3">
        <f>=C16*E16*$B$4</f>
      </c>
    </row>
    <row r="17">
      <c r="A17" s="7" t="s">
        <v>24</v>
      </c>
      <c r="B17" s="0" t="s">
        <v>21</v>
      </c>
      <c r="C17" s="5">
        <v>0</v>
      </c>
      <c r="D17" s="5">
        <v>12</v>
      </c>
      <c r="E17" s="5">
        <v>30</v>
      </c>
      <c r="F17" s="3">
        <f>=C17*D17*$B$3</f>
      </c>
      <c r="G17" s="3">
        <f>=C17*E17*$B$4</f>
      </c>
    </row>
    <row r="18">
      <c r="A18" s="7" t="s">
        <v>25</v>
      </c>
      <c r="B18" s="0" t="s">
        <v>21</v>
      </c>
      <c r="C18" s="5">
        <v>0</v>
      </c>
      <c r="D18" s="5">
        <v>24</v>
      </c>
      <c r="E18" s="5">
        <v>60</v>
      </c>
      <c r="F18" s="3">
        <f>=C18*D18*$B$3</f>
      </c>
      <c r="G18" s="3">
        <f>=C18*E18*$B$4</f>
      </c>
    </row>
    <row r="19">
      <c r="A19" s="7" t="s">
        <v>26</v>
      </c>
      <c r="B19" s="0" t="s">
        <v>27</v>
      </c>
      <c r="C19" s="5">
        <v>0</v>
      </c>
      <c r="D19" s="5">
        <v>24</v>
      </c>
      <c r="E19" s="5">
        <v>60</v>
      </c>
      <c r="F19" s="3">
        <f>=C19*D19*$B$3</f>
      </c>
      <c r="G19" s="3">
        <f>=C19*E19*$B$4</f>
      </c>
    </row>
    <row r="20">
      <c r="A20" s="7" t="s">
        <v>28</v>
      </c>
      <c r="B20" s="0" t="s">
        <v>27</v>
      </c>
      <c r="C20" s="5">
        <v>0</v>
      </c>
      <c r="D20" s="5">
        <v>40</v>
      </c>
      <c r="E20" s="5">
        <v>140</v>
      </c>
      <c r="F20" s="3">
        <f>=C20*D20*$B$3</f>
      </c>
      <c r="G20" s="3">
        <f>=C20*E20*$B$4</f>
      </c>
    </row>
    <row r="21">
      <c r="A21" s="7" t="s">
        <v>29</v>
      </c>
      <c r="B21" s="0" t="s">
        <v>27</v>
      </c>
      <c r="C21" s="5">
        <v>0</v>
      </c>
      <c r="D21" s="5">
        <v>40</v>
      </c>
      <c r="E21" s="5">
        <v>120</v>
      </c>
      <c r="F21" s="3">
        <f>=C21*D21*$B$3</f>
      </c>
      <c r="G21" s="3">
        <f>=C21*E21*$B$4</f>
      </c>
    </row>
    <row r="22">
      <c r="A22" s="7" t="s">
        <v>30</v>
      </c>
      <c r="B22" s="0" t="s">
        <v>27</v>
      </c>
      <c r="C22" s="5">
        <v>0</v>
      </c>
      <c r="D22" s="5">
        <v>20</v>
      </c>
      <c r="E22" s="5">
        <v>60</v>
      </c>
      <c r="F22" s="3">
        <f>=C22*D22*$B$3</f>
      </c>
      <c r="G22" s="3">
        <f>=C22*E22*$B$4</f>
      </c>
    </row>
    <row r="23">
      <c r="A23" s="7" t="s">
        <v>31</v>
      </c>
      <c r="B23" s="0" t="s">
        <v>16</v>
      </c>
      <c r="C23" s="5">
        <v>1</v>
      </c>
      <c r="D23" s="5">
        <v>16</v>
      </c>
      <c r="E23" s="5">
        <v>50</v>
      </c>
      <c r="F23" s="3">
        <f>=C23*D23*$B$3</f>
      </c>
      <c r="G23" s="3">
        <f>=C23*E23*$B$4</f>
      </c>
    </row>
    <row r="24">
      <c r="A24" s="7" t="s">
        <v>32</v>
      </c>
      <c r="B24" s="0" t="s">
        <v>16</v>
      </c>
      <c r="C24" s="5">
        <v>1</v>
      </c>
      <c r="D24" s="5">
        <v>12</v>
      </c>
      <c r="E24" s="5">
        <v>30</v>
      </c>
      <c r="F24" s="3">
        <f>=C24*D24*$B$3</f>
      </c>
      <c r="G24" s="3">
        <f>=C24*E24*$B$4</f>
      </c>
    </row>
    <row r="25">
      <c r="A25" s="8" t="s">
        <v>33</v>
      </c>
      <c r="D25" s="3">
        <f>=SUMPRODUCT(C10:C24,D10:D24)</f>
      </c>
      <c r="E25" s="3">
        <f>=SUMPRODUCT(C10:C24,E10:E24)</f>
      </c>
      <c r="F25" s="3">
        <f>=SUM(F10:F24)</f>
      </c>
      <c r="G25" s="3">
        <f>=SUM(G10:G24)</f>
      </c>
    </row>
    <row r="26">
      <c r="A26" s="0" t="s">
        <v>4</v>
      </c>
      <c r="D26" s="3">
        <f>=D25*$B$5</f>
      </c>
      <c r="E26" s="3">
        <f>=E25*$B$5</f>
      </c>
      <c r="F26" s="3">
        <f>=F25*$B$5</f>
      </c>
      <c r="G26" s="3">
        <f>=G25*$B$5</f>
      </c>
    </row>
    <row r="27">
      <c r="A27" s="0" t="s">
        <v>34</v>
      </c>
      <c r="D27" s="0">
        <v>0</v>
      </c>
      <c r="E27" s="3">
        <f>=(E25+E26)*$B$6</f>
      </c>
      <c r="F27" s="0">
        <v>0</v>
      </c>
      <c r="G27" s="3">
        <f>=(G25+G26)*$B$6</f>
      </c>
    </row>
    <row r="28">
      <c r="A28" s="8" t="s">
        <v>35</v>
      </c>
      <c r="D28" s="3">
        <f>=SUM(D25:D27)</f>
      </c>
      <c r="E28" s="3">
        <f>=SUM(E25:E27)</f>
      </c>
      <c r="F28" s="3">
        <f>=SUM(F25:F27)</f>
      </c>
      <c r="G28" s="3">
        <f>=SUM(G25:G27)</f>
      </c>
    </row>
    <row r="29">
      <c r="A29" s="0" t="s">
        <v>36</v>
      </c>
      <c r="D29" s="5">
        <f>=MAX(2,D28/($B$7*$B$8))</f>
      </c>
      <c r="E29" s="5">
        <f>=MAX(3,E28/($B$7*$B$8))</f>
      </c>
    </row>
  </sheetData>
</worksheet>
</file>